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IRS27951(2)" sheetId="1" r:id="rId1"/>
  </sheets>
  <calcPr calcId="124519"/>
</workbook>
</file>

<file path=xl/calcChain.xml><?xml version="1.0" encoding="utf-8"?>
<calcChain xmlns="http://schemas.openxmlformats.org/spreadsheetml/2006/main">
  <c r="C7" i="1"/>
  <c r="C12" l="1"/>
  <c r="Y2" l="1"/>
  <c r="C8"/>
  <c r="Y1"/>
  <c r="C9" l="1"/>
  <c r="C14" s="1"/>
  <c r="C10"/>
  <c r="C11" s="1"/>
  <c r="C13"/>
  <c r="C15" l="1"/>
</calcChain>
</file>

<file path=xl/sharedStrings.xml><?xml version="1.0" encoding="utf-8"?>
<sst xmlns="http://schemas.openxmlformats.org/spreadsheetml/2006/main" count="42" uniqueCount="35">
  <si>
    <t>кГц</t>
  </si>
  <si>
    <t>Максимальная рабочая частота:</t>
  </si>
  <si>
    <t>Fmax</t>
  </si>
  <si>
    <t>Минимальная рабочая частота:</t>
  </si>
  <si>
    <t>Fmin</t>
  </si>
  <si>
    <t>Fss</t>
  </si>
  <si>
    <t>пФ</t>
  </si>
  <si>
    <t>нСек</t>
  </si>
  <si>
    <t>Tdt</t>
  </si>
  <si>
    <t>Ct</t>
  </si>
  <si>
    <t>Емкости конденсатора Ct:</t>
  </si>
  <si>
    <t>Rfmin</t>
  </si>
  <si>
    <t>Rfmax</t>
  </si>
  <si>
    <t>Rfss</t>
  </si>
  <si>
    <t>кОм</t>
  </si>
  <si>
    <t>Css</t>
  </si>
  <si>
    <t>мкФ</t>
  </si>
  <si>
    <t>Емкость конденсатора задаюшего время работы в режиме софт-старта:</t>
  </si>
  <si>
    <t>Фактическое значение минимальной рабочей частоты:</t>
  </si>
  <si>
    <t>Fmin_fakt</t>
  </si>
  <si>
    <t>Фактическое значение максимальной рабочей частоты:</t>
  </si>
  <si>
    <t>Fmax_fakt</t>
  </si>
  <si>
    <t>Фактическое значение частоты софт-старта:</t>
  </si>
  <si>
    <t>Rss_fakt</t>
  </si>
  <si>
    <t>Фактическое значение мертвого времени:</t>
  </si>
  <si>
    <t>Частота софт-старта:</t>
  </si>
  <si>
    <t>Калькулятор для расчета обвязки IRS27951(2)</t>
  </si>
  <si>
    <t>Сопротивления резистора задающего минимальную рабочую частоту:</t>
  </si>
  <si>
    <t>Сопротивления резистора задающего максимальную рабочую частоту:</t>
  </si>
  <si>
    <t>Сопротивления резистора задающего частоту софт-старта:</t>
  </si>
  <si>
    <t>Продолжительность работы софт-старта:</t>
  </si>
  <si>
    <t>Tss</t>
  </si>
  <si>
    <t>Сек</t>
  </si>
  <si>
    <t>https://vk.com/nem0_audio</t>
  </si>
  <si>
    <r>
      <t xml:space="preserve">by </t>
    </r>
    <r>
      <rPr>
        <b/>
        <sz val="11"/>
        <color theme="1"/>
        <rFont val="Calibri"/>
        <family val="2"/>
        <charset val="204"/>
        <scheme val="minor"/>
      </rPr>
      <t>Stelmakh I. (Nem0)</t>
    </r>
    <r>
      <rPr>
        <sz val="11"/>
        <color theme="1"/>
        <rFont val="Calibri"/>
        <family val="2"/>
        <charset val="204"/>
        <scheme val="minor"/>
      </rPr>
      <t xml:space="preserve"> 2018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</si>
</sst>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2" borderId="0" xfId="0" applyFill="1" applyAlignment="1"/>
    <xf numFmtId="0" fontId="0" fillId="5" borderId="0" xfId="0" applyFill="1" applyAlignment="1"/>
    <xf numFmtId="164" fontId="0" fillId="0" borderId="0" xfId="0" applyNumberFormat="1"/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/>
    <xf numFmtId="2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/>
    <xf numFmtId="0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0" fillId="5" borderId="0" xfId="0" applyNumberFormat="1" applyFill="1" applyAlignment="1" applyProtection="1">
      <alignment horizontal="right" vertical="center"/>
      <protection hidden="1"/>
    </xf>
    <xf numFmtId="1" fontId="0" fillId="5" borderId="0" xfId="0" applyNumberFormat="1" applyFill="1" applyAlignment="1" applyProtection="1">
      <alignment horizontal="right" vertical="center"/>
      <protection hidden="1"/>
    </xf>
    <xf numFmtId="164" fontId="0" fillId="4" borderId="0" xfId="0" applyNumberFormat="1" applyFill="1" applyAlignment="1" applyProtection="1">
      <alignment horizontal="right" vertical="center"/>
      <protection locked="0"/>
    </xf>
    <xf numFmtId="1" fontId="0" fillId="4" borderId="0" xfId="0" applyNumberFormat="1" applyFill="1" applyAlignment="1" applyProtection="1">
      <alignment horizontal="right" vertical="center"/>
      <protection locked="0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vertical="center"/>
    </xf>
    <xf numFmtId="0" fontId="4" fillId="6" borderId="0" xfId="1" applyFont="1" applyFill="1" applyAlignment="1" applyProtection="1">
      <alignment horizontal="lef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right" vertical="center"/>
    </xf>
    <xf numFmtId="0" fontId="0" fillId="6" borderId="0" xfId="0" applyFill="1" applyAlignment="1"/>
    <xf numFmtId="0" fontId="0" fillId="0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k.com/nem0_aud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>
      <selection activeCell="K17" sqref="K17"/>
    </sheetView>
  </sheetViews>
  <sheetFormatPr defaultRowHeight="15"/>
  <cols>
    <col min="1" max="1" width="85.7109375" style="9" customWidth="1"/>
    <col min="2" max="2" width="15.7109375" style="13" customWidth="1"/>
    <col min="3" max="3" width="10.7109375" style="12" customWidth="1"/>
    <col min="4" max="4" width="10.7109375" style="11" customWidth="1"/>
    <col min="5" max="5" width="10.7109375" style="9" customWidth="1"/>
    <col min="6" max="6" width="10.7109375" style="13" customWidth="1"/>
    <col min="7" max="7" width="10.7109375" style="12" customWidth="1"/>
    <col min="8" max="8" width="10.7109375" style="9" customWidth="1"/>
    <col min="9" max="9" width="10.7109375" customWidth="1"/>
    <col min="22" max="22" width="10.28515625" bestFit="1" customWidth="1"/>
    <col min="24" max="24" width="9.140625" style="18"/>
    <col min="25" max="25" width="9.140625" style="20"/>
  </cols>
  <sheetData>
    <row r="1" spans="1:25">
      <c r="A1" s="35" t="s">
        <v>26</v>
      </c>
      <c r="B1" s="35"/>
      <c r="C1" s="35"/>
      <c r="D1" s="35"/>
      <c r="E1" s="17"/>
      <c r="F1" s="17"/>
      <c r="G1" s="17"/>
      <c r="H1" s="17"/>
      <c r="L1" s="8"/>
      <c r="X1" s="23">
        <v>1</v>
      </c>
      <c r="Y1" s="19">
        <f>(1/(2*(C7*1000)*(C12*10^-9)))-1</f>
        <v>2.2105614629886472</v>
      </c>
    </row>
    <row r="2" spans="1:25">
      <c r="A2" s="34"/>
      <c r="B2" s="34"/>
      <c r="C2" s="34"/>
      <c r="D2" s="34"/>
      <c r="E2" s="15"/>
      <c r="F2" s="15"/>
      <c r="G2" s="15"/>
      <c r="H2" s="15"/>
      <c r="L2" s="8"/>
      <c r="X2" s="23">
        <v>1.5</v>
      </c>
      <c r="Y2" s="19">
        <f>(1/(2*(C4*1000)*(C12*10^-9)))-1</f>
        <v>8.6316843889659403</v>
      </c>
    </row>
    <row r="3" spans="1:25">
      <c r="A3" s="1" t="s">
        <v>3</v>
      </c>
      <c r="B3" s="21" t="s">
        <v>4</v>
      </c>
      <c r="C3" s="26">
        <v>52</v>
      </c>
      <c r="D3" s="6" t="s">
        <v>0</v>
      </c>
      <c r="G3" s="14"/>
      <c r="L3" s="8"/>
      <c r="X3" s="23">
        <v>2</v>
      </c>
    </row>
    <row r="4" spans="1:25">
      <c r="A4" s="1" t="s">
        <v>1</v>
      </c>
      <c r="B4" s="2" t="s">
        <v>2</v>
      </c>
      <c r="C4" s="26">
        <v>84</v>
      </c>
      <c r="D4" s="1" t="s">
        <v>0</v>
      </c>
      <c r="G4" s="14"/>
      <c r="L4" s="8"/>
      <c r="X4" s="23">
        <v>2.2000000000000002</v>
      </c>
    </row>
    <row r="5" spans="1:25">
      <c r="A5" s="1" t="s">
        <v>10</v>
      </c>
      <c r="B5" s="2" t="s">
        <v>9</v>
      </c>
      <c r="C5" s="27">
        <v>680</v>
      </c>
      <c r="D5" s="22" t="s">
        <v>6</v>
      </c>
      <c r="L5" s="8"/>
      <c r="X5" s="23">
        <v>2.4</v>
      </c>
    </row>
    <row r="6" spans="1:25">
      <c r="A6" s="1" t="s">
        <v>30</v>
      </c>
      <c r="B6" s="2" t="s">
        <v>31</v>
      </c>
      <c r="C6" s="26">
        <v>0.1</v>
      </c>
      <c r="D6" s="22" t="s">
        <v>32</v>
      </c>
      <c r="E6" s="15"/>
      <c r="F6" s="15"/>
      <c r="G6" s="15"/>
      <c r="H6" s="15"/>
      <c r="L6" s="8"/>
      <c r="X6" s="23">
        <v>2.7</v>
      </c>
    </row>
    <row r="7" spans="1:25">
      <c r="A7" s="3" t="s">
        <v>25</v>
      </c>
      <c r="B7" s="5" t="s">
        <v>5</v>
      </c>
      <c r="C7" s="24">
        <f>C4*3</f>
        <v>252</v>
      </c>
      <c r="D7" s="7" t="s">
        <v>0</v>
      </c>
      <c r="E7" s="15"/>
      <c r="F7" s="15"/>
      <c r="G7" s="15"/>
      <c r="H7" s="15"/>
      <c r="L7" s="8"/>
      <c r="X7" s="23">
        <v>3</v>
      </c>
    </row>
    <row r="8" spans="1:25">
      <c r="A8" s="3" t="s">
        <v>27</v>
      </c>
      <c r="B8" s="4" t="s">
        <v>11</v>
      </c>
      <c r="C8" s="24">
        <f>VLOOKUP((1/(2*(C3*1000)*(C12*10^-9)))-1,X1:X52,1,TRUE)</f>
        <v>12</v>
      </c>
      <c r="D8" s="7" t="s">
        <v>14</v>
      </c>
      <c r="E8" s="15"/>
      <c r="F8" s="15"/>
      <c r="G8" s="15"/>
      <c r="H8" s="15"/>
      <c r="L8" s="8"/>
      <c r="X8" s="23">
        <v>3.3</v>
      </c>
    </row>
    <row r="9" spans="1:25">
      <c r="A9" s="3" t="s">
        <v>28</v>
      </c>
      <c r="B9" s="4" t="s">
        <v>12</v>
      </c>
      <c r="C9" s="24">
        <f>VLOOKUP((C8*Y2)/(C8-Y2),X1:X52,1,TRUE)</f>
        <v>30</v>
      </c>
      <c r="D9" s="7" t="s">
        <v>14</v>
      </c>
      <c r="E9" s="15"/>
      <c r="F9" s="15"/>
      <c r="G9" s="15"/>
      <c r="H9" s="15"/>
      <c r="L9" s="8"/>
      <c r="X9" s="23">
        <v>3.6</v>
      </c>
    </row>
    <row r="10" spans="1:25">
      <c r="A10" s="3" t="s">
        <v>29</v>
      </c>
      <c r="B10" s="4" t="s">
        <v>13</v>
      </c>
      <c r="C10" s="24">
        <f>VLOOKUP((C8*Y1)/(C8-Y1),X1:X52,1,TRUE)</f>
        <v>2.7</v>
      </c>
      <c r="D10" s="7" t="s">
        <v>14</v>
      </c>
      <c r="E10" s="15"/>
      <c r="F10" s="15"/>
      <c r="G10" s="15"/>
      <c r="H10" s="15"/>
      <c r="L10" s="8"/>
      <c r="X10" s="23">
        <v>3.9</v>
      </c>
    </row>
    <row r="11" spans="1:25">
      <c r="A11" s="3" t="s">
        <v>17</v>
      </c>
      <c r="B11" s="4" t="s">
        <v>15</v>
      </c>
      <c r="C11" s="24">
        <f>(C6*1000)/(3*C10)</f>
        <v>12.345679012345677</v>
      </c>
      <c r="D11" s="7" t="s">
        <v>16</v>
      </c>
      <c r="E11" s="15"/>
      <c r="F11" s="15"/>
      <c r="G11" s="15"/>
      <c r="H11" s="15"/>
      <c r="L11" s="8"/>
      <c r="X11" s="23">
        <v>4.3</v>
      </c>
    </row>
    <row r="12" spans="1:25">
      <c r="A12" s="3" t="s">
        <v>24</v>
      </c>
      <c r="B12" s="4" t="s">
        <v>8</v>
      </c>
      <c r="C12" s="25">
        <f>(0.85*C5+40)</f>
        <v>618</v>
      </c>
      <c r="D12" s="3" t="s">
        <v>7</v>
      </c>
      <c r="E12" s="15"/>
      <c r="F12" s="15"/>
      <c r="G12" s="15"/>
      <c r="H12" s="15"/>
      <c r="L12" s="8"/>
      <c r="X12" s="23">
        <v>4.7</v>
      </c>
    </row>
    <row r="13" spans="1:25">
      <c r="A13" s="3" t="s">
        <v>18</v>
      </c>
      <c r="B13" s="4" t="s">
        <v>19</v>
      </c>
      <c r="C13" s="24">
        <f>(1/((C8+1)*2/(1/(C12*10^-9))))/1000</f>
        <v>62.235499128703012</v>
      </c>
      <c r="D13" s="3" t="s">
        <v>0</v>
      </c>
      <c r="E13" s="15"/>
      <c r="F13" s="15"/>
      <c r="G13" s="15"/>
      <c r="H13" s="15"/>
      <c r="L13" s="8"/>
      <c r="X13" s="23">
        <v>5.0999999999999996</v>
      </c>
    </row>
    <row r="14" spans="1:25">
      <c r="A14" s="3" t="s">
        <v>20</v>
      </c>
      <c r="B14" s="4" t="s">
        <v>21</v>
      </c>
      <c r="C14" s="24">
        <f>(1/((((C8*C9)/(C8+C9))+1)*2/(1/(C12*10^-9))))/1000</f>
        <v>84.528812249432448</v>
      </c>
      <c r="D14" s="3" t="s">
        <v>0</v>
      </c>
      <c r="E14" s="15"/>
      <c r="F14" s="15"/>
      <c r="G14" s="15"/>
      <c r="H14" s="15"/>
      <c r="L14" s="8"/>
      <c r="X14" s="23">
        <v>5.6</v>
      </c>
    </row>
    <row r="15" spans="1:25">
      <c r="A15" s="3" t="s">
        <v>22</v>
      </c>
      <c r="B15" s="4" t="s">
        <v>23</v>
      </c>
      <c r="C15" s="24">
        <f>(1/((((C8*C10)/(C8+C10))+1)*2/(1/(C12*10^-9))))/1000</f>
        <v>252.50963659225354</v>
      </c>
      <c r="D15" s="3" t="s">
        <v>0</v>
      </c>
      <c r="E15" s="15"/>
      <c r="F15" s="15"/>
      <c r="G15" s="15"/>
      <c r="H15" s="15"/>
      <c r="L15" s="8"/>
      <c r="X15" s="23">
        <v>6.2</v>
      </c>
    </row>
    <row r="16" spans="1:25">
      <c r="A16" s="34"/>
      <c r="B16" s="34"/>
      <c r="C16" s="34"/>
      <c r="D16" s="34"/>
      <c r="E16" s="15"/>
      <c r="F16" s="15"/>
      <c r="G16" s="15"/>
      <c r="H16" s="15"/>
      <c r="L16" s="8"/>
      <c r="X16" s="23">
        <v>6.8</v>
      </c>
    </row>
    <row r="17" spans="1:24">
      <c r="A17" s="34"/>
      <c r="B17" s="34"/>
      <c r="C17" s="34"/>
      <c r="D17" s="34"/>
      <c r="E17" s="15"/>
      <c r="F17" s="15"/>
      <c r="G17" s="15"/>
      <c r="H17" s="15"/>
      <c r="L17" s="8"/>
      <c r="X17" s="23">
        <v>7.5</v>
      </c>
    </row>
    <row r="18" spans="1:24">
      <c r="A18" s="28" t="s">
        <v>34</v>
      </c>
      <c r="B18" s="29"/>
      <c r="C18" s="29"/>
      <c r="D18" s="29"/>
      <c r="E18" s="15"/>
      <c r="F18" s="15"/>
      <c r="G18" s="15"/>
      <c r="H18" s="15"/>
      <c r="L18" s="8"/>
      <c r="X18" s="23">
        <v>8.1999999999999993</v>
      </c>
    </row>
    <row r="19" spans="1:24">
      <c r="A19" s="30" t="s">
        <v>33</v>
      </c>
      <c r="B19" s="31"/>
      <c r="C19" s="32"/>
      <c r="D19" s="33"/>
      <c r="E19" s="15"/>
      <c r="F19" s="15"/>
      <c r="G19" s="15"/>
      <c r="H19" s="15"/>
      <c r="L19" s="8"/>
      <c r="X19" s="23">
        <v>9.1</v>
      </c>
    </row>
    <row r="20" spans="1:24">
      <c r="A20" s="15"/>
      <c r="B20" s="15"/>
      <c r="C20" s="15"/>
      <c r="D20" s="15"/>
      <c r="E20" s="15"/>
      <c r="F20" s="15"/>
      <c r="G20" s="15"/>
      <c r="H20" s="15"/>
      <c r="L20" s="8"/>
      <c r="X20" s="23">
        <v>10</v>
      </c>
    </row>
    <row r="21" spans="1:24">
      <c r="A21" s="15"/>
      <c r="B21" s="15"/>
      <c r="C21" s="15"/>
      <c r="D21" s="15"/>
      <c r="E21" s="15"/>
      <c r="F21" s="15"/>
      <c r="G21" s="15"/>
      <c r="H21" s="15"/>
      <c r="L21" s="8"/>
      <c r="X21" s="23">
        <v>12</v>
      </c>
    </row>
    <row r="22" spans="1:24">
      <c r="A22" s="15"/>
      <c r="B22" s="15"/>
      <c r="C22" s="15"/>
      <c r="D22" s="15"/>
      <c r="E22" s="15"/>
      <c r="F22" s="15"/>
      <c r="G22" s="15"/>
      <c r="H22" s="15"/>
      <c r="L22" s="8"/>
      <c r="X22" s="23">
        <v>15</v>
      </c>
    </row>
    <row r="23" spans="1:24">
      <c r="A23" s="15"/>
      <c r="B23" s="15"/>
      <c r="C23" s="15"/>
      <c r="D23" s="15"/>
      <c r="E23" s="15"/>
      <c r="F23" s="15"/>
      <c r="G23" s="15"/>
      <c r="H23" s="15"/>
      <c r="L23" s="8"/>
      <c r="X23" s="23">
        <v>16</v>
      </c>
    </row>
    <row r="24" spans="1:24">
      <c r="A24" s="15"/>
      <c r="B24" s="15"/>
      <c r="C24" s="15"/>
      <c r="D24" s="15"/>
      <c r="E24" s="15"/>
      <c r="F24" s="15"/>
      <c r="G24" s="15"/>
      <c r="H24" s="15"/>
      <c r="L24" s="8"/>
      <c r="X24" s="23">
        <v>18</v>
      </c>
    </row>
    <row r="25" spans="1:24">
      <c r="A25" s="15"/>
      <c r="B25" s="15"/>
      <c r="C25" s="15"/>
      <c r="D25" s="15"/>
      <c r="E25" s="15"/>
      <c r="F25" s="15"/>
      <c r="G25" s="15"/>
      <c r="H25" s="15"/>
      <c r="L25" s="8"/>
      <c r="X25" s="23">
        <v>20</v>
      </c>
    </row>
    <row r="26" spans="1:24">
      <c r="A26" s="15"/>
      <c r="B26" s="15"/>
      <c r="C26" s="15"/>
      <c r="D26" s="15"/>
      <c r="E26" s="15"/>
      <c r="F26" s="15"/>
      <c r="G26" s="15"/>
      <c r="H26" s="15"/>
      <c r="L26" s="8"/>
      <c r="X26" s="23">
        <v>22</v>
      </c>
    </row>
    <row r="27" spans="1:24">
      <c r="A27" s="15"/>
      <c r="B27" s="15"/>
      <c r="C27" s="15"/>
      <c r="D27" s="15"/>
      <c r="E27" s="15"/>
      <c r="F27" s="15"/>
      <c r="G27" s="15"/>
      <c r="H27" s="15"/>
      <c r="L27" s="8"/>
      <c r="X27" s="23">
        <v>24</v>
      </c>
    </row>
    <row r="28" spans="1:24">
      <c r="A28" s="15"/>
      <c r="B28" s="15"/>
      <c r="C28" s="15"/>
      <c r="D28" s="15"/>
      <c r="E28" s="15"/>
      <c r="F28" s="15"/>
      <c r="G28" s="15"/>
      <c r="H28" s="15"/>
      <c r="L28" s="8"/>
      <c r="X28" s="23">
        <v>27</v>
      </c>
    </row>
    <row r="29" spans="1:24">
      <c r="A29" s="15"/>
      <c r="B29" s="15"/>
      <c r="C29" s="15"/>
      <c r="D29" s="15"/>
      <c r="E29" s="15"/>
      <c r="F29" s="15"/>
      <c r="G29" s="15"/>
      <c r="H29" s="15"/>
      <c r="L29" s="8"/>
      <c r="X29" s="23">
        <v>30</v>
      </c>
    </row>
    <row r="30" spans="1:24">
      <c r="A30" s="15"/>
      <c r="B30" s="15"/>
      <c r="C30" s="15"/>
      <c r="D30" s="15"/>
      <c r="E30" s="15"/>
      <c r="F30" s="15"/>
      <c r="G30" s="15"/>
      <c r="H30" s="15"/>
      <c r="L30" s="8"/>
      <c r="X30" s="23">
        <v>33</v>
      </c>
    </row>
    <row r="31" spans="1:24">
      <c r="A31" s="15"/>
      <c r="B31" s="15"/>
      <c r="C31" s="15"/>
      <c r="D31" s="15"/>
      <c r="E31" s="15"/>
      <c r="F31" s="15"/>
      <c r="G31" s="15"/>
      <c r="H31" s="15"/>
      <c r="L31" s="8"/>
      <c r="X31" s="23">
        <v>36</v>
      </c>
    </row>
    <row r="32" spans="1:24">
      <c r="A32" s="15"/>
      <c r="B32" s="15"/>
      <c r="C32" s="15"/>
      <c r="D32" s="15"/>
      <c r="E32" s="15"/>
      <c r="F32" s="15"/>
      <c r="G32" s="15"/>
      <c r="H32" s="15"/>
      <c r="L32" s="8"/>
      <c r="X32" s="23">
        <v>39</v>
      </c>
    </row>
    <row r="33" spans="1:24">
      <c r="A33" s="15"/>
      <c r="B33" s="15"/>
      <c r="C33" s="15"/>
      <c r="D33" s="15"/>
      <c r="E33" s="15"/>
      <c r="F33" s="15"/>
      <c r="G33" s="15"/>
      <c r="H33" s="15"/>
      <c r="L33" s="8"/>
      <c r="X33" s="23">
        <v>43</v>
      </c>
    </row>
    <row r="34" spans="1:24">
      <c r="A34" s="15"/>
      <c r="B34" s="15"/>
      <c r="C34" s="15"/>
      <c r="D34" s="15"/>
      <c r="E34" s="15"/>
      <c r="F34" s="15"/>
      <c r="G34" s="15"/>
      <c r="H34" s="15"/>
      <c r="L34" s="8"/>
      <c r="X34" s="23">
        <v>47</v>
      </c>
    </row>
    <row r="35" spans="1:24">
      <c r="A35" s="15"/>
      <c r="B35" s="15"/>
      <c r="C35" s="15"/>
      <c r="D35" s="15"/>
      <c r="E35" s="15"/>
      <c r="F35" s="15"/>
      <c r="G35" s="15"/>
      <c r="H35" s="15"/>
      <c r="L35" s="8"/>
      <c r="X35" s="23">
        <v>51</v>
      </c>
    </row>
    <row r="36" spans="1:24">
      <c r="A36" s="15"/>
      <c r="B36" s="15"/>
      <c r="C36" s="15"/>
      <c r="D36" s="15"/>
      <c r="E36" s="15"/>
      <c r="F36" s="15"/>
      <c r="G36" s="15"/>
      <c r="H36" s="15"/>
      <c r="L36" s="8"/>
      <c r="X36" s="23">
        <v>56</v>
      </c>
    </row>
    <row r="37" spans="1:24">
      <c r="A37" s="15"/>
      <c r="B37" s="15"/>
      <c r="C37" s="15"/>
      <c r="D37" s="15"/>
      <c r="E37" s="15"/>
      <c r="F37" s="15"/>
      <c r="G37" s="15"/>
      <c r="H37" s="15"/>
      <c r="L37" s="8"/>
      <c r="X37" s="23">
        <v>62</v>
      </c>
    </row>
    <row r="38" spans="1:24">
      <c r="A38" s="15"/>
      <c r="B38" s="15"/>
      <c r="C38" s="15"/>
      <c r="D38" s="15"/>
      <c r="E38" s="15"/>
      <c r="F38" s="15"/>
      <c r="G38" s="15"/>
      <c r="H38" s="15"/>
      <c r="L38" s="8"/>
      <c r="X38" s="23">
        <v>68</v>
      </c>
    </row>
    <row r="39" spans="1:24">
      <c r="A39" s="15"/>
      <c r="B39" s="15"/>
      <c r="C39" s="15"/>
      <c r="D39" s="15"/>
      <c r="E39" s="15"/>
      <c r="F39" s="15"/>
      <c r="G39" s="15"/>
      <c r="H39" s="15"/>
      <c r="L39" s="8"/>
      <c r="X39" s="23">
        <v>75</v>
      </c>
    </row>
    <row r="40" spans="1:24">
      <c r="A40" s="15"/>
      <c r="B40" s="15"/>
      <c r="C40" s="15"/>
      <c r="D40" s="15"/>
      <c r="E40" s="15"/>
      <c r="F40" s="15"/>
      <c r="G40" s="15"/>
      <c r="H40" s="15"/>
      <c r="L40" s="8"/>
      <c r="X40" s="23">
        <v>82</v>
      </c>
    </row>
    <row r="41" spans="1:24">
      <c r="A41" s="15"/>
      <c r="B41" s="15"/>
      <c r="C41" s="15"/>
      <c r="D41" s="15"/>
      <c r="E41" s="15"/>
      <c r="F41" s="15"/>
      <c r="G41" s="15"/>
      <c r="H41" s="15"/>
      <c r="L41" s="8"/>
      <c r="X41" s="23">
        <v>91</v>
      </c>
    </row>
    <row r="42" spans="1:24">
      <c r="A42" s="15"/>
      <c r="B42" s="15"/>
      <c r="C42" s="15"/>
      <c r="D42" s="15"/>
      <c r="E42" s="15"/>
      <c r="F42" s="15"/>
      <c r="G42" s="15"/>
      <c r="H42" s="15"/>
      <c r="L42" s="8"/>
      <c r="X42" s="23">
        <v>100</v>
      </c>
    </row>
    <row r="43" spans="1:24">
      <c r="A43" s="15"/>
      <c r="B43" s="15"/>
      <c r="C43" s="15"/>
      <c r="D43" s="15"/>
      <c r="E43" s="15"/>
      <c r="F43" s="15"/>
      <c r="G43" s="15"/>
      <c r="H43" s="15"/>
      <c r="L43" s="8"/>
      <c r="X43" s="23">
        <v>120</v>
      </c>
    </row>
    <row r="44" spans="1:24">
      <c r="A44" s="15"/>
      <c r="B44" s="15"/>
      <c r="C44" s="15"/>
      <c r="D44" s="15"/>
      <c r="E44" s="15"/>
      <c r="F44" s="15"/>
      <c r="G44" s="15"/>
      <c r="H44" s="15"/>
      <c r="L44" s="8"/>
      <c r="X44" s="23">
        <v>150</v>
      </c>
    </row>
    <row r="45" spans="1:24">
      <c r="A45" s="15"/>
      <c r="B45" s="15"/>
      <c r="C45" s="15"/>
      <c r="D45" s="15"/>
      <c r="E45" s="15"/>
      <c r="F45" s="15"/>
      <c r="G45" s="15"/>
      <c r="H45" s="15"/>
      <c r="L45" s="8"/>
      <c r="X45" s="23">
        <v>180</v>
      </c>
    </row>
    <row r="46" spans="1:24">
      <c r="A46" s="15"/>
      <c r="B46" s="15"/>
      <c r="C46" s="15"/>
      <c r="D46" s="15"/>
      <c r="E46" s="15"/>
      <c r="F46" s="15"/>
      <c r="G46" s="15"/>
      <c r="H46" s="15"/>
      <c r="L46" s="8"/>
      <c r="X46" s="23">
        <v>200</v>
      </c>
    </row>
    <row r="47" spans="1:24">
      <c r="A47" s="15"/>
      <c r="B47" s="15"/>
      <c r="C47" s="15"/>
      <c r="D47" s="15"/>
      <c r="E47" s="15"/>
      <c r="F47" s="15"/>
      <c r="G47" s="15"/>
      <c r="H47" s="15"/>
      <c r="L47" s="8"/>
      <c r="X47" s="23">
        <v>220</v>
      </c>
    </row>
    <row r="48" spans="1:24">
      <c r="A48" s="15"/>
      <c r="B48" s="15"/>
      <c r="C48" s="15"/>
      <c r="D48" s="15"/>
      <c r="E48" s="15"/>
      <c r="F48" s="15"/>
      <c r="G48" s="15"/>
      <c r="H48" s="15"/>
      <c r="L48" s="8"/>
      <c r="X48" s="23">
        <v>240</v>
      </c>
    </row>
    <row r="49" spans="1:24">
      <c r="A49" s="15"/>
      <c r="B49" s="15"/>
      <c r="C49" s="15"/>
      <c r="D49" s="15"/>
      <c r="E49" s="15"/>
      <c r="F49" s="15"/>
      <c r="G49" s="15"/>
      <c r="H49" s="15"/>
      <c r="L49" s="8"/>
      <c r="X49" s="23">
        <v>270</v>
      </c>
    </row>
    <row r="50" spans="1:24">
      <c r="A50" s="15"/>
      <c r="B50" s="15"/>
      <c r="C50" s="15"/>
      <c r="D50" s="15"/>
      <c r="E50" s="15"/>
      <c r="F50" s="15"/>
      <c r="G50" s="15"/>
      <c r="H50" s="15"/>
      <c r="L50" s="8"/>
      <c r="X50" s="23">
        <v>300</v>
      </c>
    </row>
    <row r="51" spans="1:24">
      <c r="A51" s="15"/>
      <c r="B51" s="15"/>
      <c r="C51" s="15"/>
      <c r="D51" s="15"/>
      <c r="E51" s="15"/>
      <c r="F51" s="15"/>
      <c r="G51" s="15"/>
      <c r="H51" s="15"/>
      <c r="L51" s="8"/>
      <c r="X51" s="23">
        <v>330</v>
      </c>
    </row>
    <row r="52" spans="1:24">
      <c r="A52" s="15"/>
      <c r="B52" s="15"/>
      <c r="C52" s="15"/>
      <c r="D52" s="15"/>
      <c r="E52" s="15"/>
      <c r="F52" s="15"/>
      <c r="G52" s="15"/>
      <c r="H52" s="15"/>
      <c r="L52" s="8"/>
      <c r="X52" s="23">
        <v>470</v>
      </c>
    </row>
    <row r="53" spans="1:24">
      <c r="A53" s="15"/>
      <c r="B53" s="15"/>
      <c r="C53" s="15"/>
      <c r="D53" s="15"/>
      <c r="E53" s="15"/>
      <c r="F53" s="15"/>
      <c r="G53" s="15"/>
      <c r="H53" s="15"/>
    </row>
    <row r="54" spans="1:24">
      <c r="A54" s="34"/>
      <c r="B54" s="34"/>
      <c r="C54" s="34"/>
      <c r="D54" s="34"/>
      <c r="E54" s="34"/>
      <c r="F54" s="34"/>
      <c r="G54" s="34"/>
      <c r="H54" s="34"/>
    </row>
    <row r="61" spans="1:24">
      <c r="C61" s="10"/>
    </row>
    <row r="64" spans="1:24">
      <c r="C64" s="14"/>
    </row>
    <row r="65" spans="3:7">
      <c r="C65" s="10"/>
      <c r="G65" s="16"/>
    </row>
    <row r="66" spans="3:7">
      <c r="C66" s="10"/>
    </row>
    <row r="70" spans="3:7">
      <c r="C70" s="10"/>
    </row>
    <row r="72" spans="3:7">
      <c r="C72" s="10"/>
    </row>
  </sheetData>
  <sheetProtection password="A118" sheet="1" objects="1" scenarios="1"/>
  <mergeCells count="5">
    <mergeCell ref="A54:H54"/>
    <mergeCell ref="A1:D1"/>
    <mergeCell ref="A2:D2"/>
    <mergeCell ref="A17:D17"/>
    <mergeCell ref="A16:D16"/>
  </mergeCells>
  <hyperlinks>
    <hyperlink ref="A19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IRS27951(2)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cp:lastPrinted>2018-06-02T16:00:07Z</cp:lastPrinted>
  <dcterms:created xsi:type="dcterms:W3CDTF">2018-05-28T16:50:29Z</dcterms:created>
  <dcterms:modified xsi:type="dcterms:W3CDTF">2019-06-14T07:40:56Z</dcterms:modified>
</cp:coreProperties>
</file>